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995" windowHeight="7935"/>
  </bookViews>
  <sheets>
    <sheet name="Practice Productivity" sheetId="2" r:id="rId1"/>
  </sheets>
  <calcPr calcId="125725"/>
</workbook>
</file>

<file path=xl/calcChain.xml><?xml version="1.0" encoding="utf-8"?>
<calcChain xmlns="http://schemas.openxmlformats.org/spreadsheetml/2006/main">
  <c r="B60" i="2"/>
  <c r="B58"/>
  <c r="B56"/>
  <c r="B55"/>
  <c r="B54"/>
  <c r="B48"/>
  <c r="B45"/>
  <c r="B41"/>
  <c r="B51" s="1"/>
  <c r="B38"/>
  <c r="B42" s="1"/>
  <c r="B43" s="1"/>
  <c r="B35"/>
  <c r="B52" s="1"/>
  <c r="B30"/>
  <c r="B28"/>
  <c r="B27"/>
  <c r="B24"/>
  <c r="B29" s="1"/>
  <c r="B18"/>
  <c r="B16"/>
  <c r="B14"/>
  <c r="B13"/>
  <c r="B47" s="1"/>
  <c r="B9"/>
  <c r="B50" l="1"/>
  <c r="B15"/>
  <c r="B49"/>
  <c r="B59"/>
</calcChain>
</file>

<file path=xl/sharedStrings.xml><?xml version="1.0" encoding="utf-8"?>
<sst xmlns="http://schemas.openxmlformats.org/spreadsheetml/2006/main" count="57" uniqueCount="57">
  <si>
    <t>Gross Collected Revenue</t>
  </si>
  <si>
    <t>Optical Revenue</t>
  </si>
  <si>
    <t>Complete Eye Exams:</t>
  </si>
  <si>
    <t># Doctor Days</t>
  </si>
  <si>
    <t># Optomaps</t>
  </si>
  <si>
    <t xml:space="preserve">% Optomap </t>
  </si>
  <si>
    <t>New Patients</t>
  </si>
  <si>
    <t>Established Patients</t>
  </si>
  <si>
    <t>Other Office Visits</t>
  </si>
  <si>
    <t>Total Patient Encounters</t>
  </si>
  <si>
    <t>(Possibe appointment slots)</t>
  </si>
  <si>
    <t>% No Shows</t>
  </si>
  <si>
    <t>Revenue Collected Directly From Patients</t>
  </si>
  <si>
    <t>Revenue Collected From 3rd Party Payers</t>
  </si>
  <si>
    <t>% Revenue from 3rd Party Payers</t>
  </si>
  <si>
    <t>Number of Frames Sold</t>
  </si>
  <si>
    <t>Number of Spectacle Rx's Dispensed</t>
  </si>
  <si>
    <t>Number of CL boxes Dispensed</t>
  </si>
  <si>
    <t>Number of O.D. Patient Hours worked</t>
  </si>
  <si>
    <t>Gross Revenue per Complete Eye Exam</t>
  </si>
  <si>
    <t>Exams per O.D. Hour</t>
  </si>
  <si>
    <t>Gross Revenue per O.D. Hour</t>
  </si>
  <si>
    <t>Gross Revenue per Staff Hour</t>
  </si>
  <si>
    <t>VCP lab bill</t>
  </si>
  <si>
    <t>VSP lab bill</t>
  </si>
  <si>
    <t>Total Lab Bill:</t>
  </si>
  <si>
    <t>X-cel Bill</t>
  </si>
  <si>
    <t>ABB Bill</t>
  </si>
  <si>
    <t>Total Contact Lens Bill:</t>
  </si>
  <si>
    <t>C and E Bill</t>
  </si>
  <si>
    <t>Safilo Bill</t>
  </si>
  <si>
    <t>Total Frame Bill:</t>
  </si>
  <si>
    <t>Actual Cost of Goods</t>
  </si>
  <si>
    <t>COG%</t>
  </si>
  <si>
    <t>% Payroll/Gross Sales</t>
  </si>
  <si>
    <t>Optical Revenue/Exam</t>
  </si>
  <si>
    <t>Average Price Per Pair</t>
  </si>
  <si>
    <t>Capture Rate Eyeglasses/Exam</t>
  </si>
  <si>
    <t>Average Cost/CL Box Sold</t>
  </si>
  <si>
    <t>Avg Cost/Frame Sold</t>
  </si>
  <si>
    <t>Avg Cost/Lens Sold</t>
  </si>
  <si>
    <t>Contact Lens Exams</t>
  </si>
  <si>
    <t>CL Boxes Per CL Exam</t>
  </si>
  <si>
    <t>POF %</t>
  </si>
  <si>
    <t>% New Pts</t>
  </si>
  <si>
    <t>Exams Same Month Last year</t>
  </si>
  <si>
    <t>Retention rate</t>
  </si>
  <si>
    <t>Staff Hours per od Hour</t>
  </si>
  <si>
    <t>Staff Hours per exam</t>
  </si>
  <si>
    <t>Monthly Totals</t>
  </si>
  <si>
    <t>Goal</t>
  </si>
  <si>
    <t>Below 5</t>
  </si>
  <si>
    <t>Below 10</t>
  </si>
  <si>
    <t>Number of Staff Hours worked-(lab)</t>
  </si>
  <si>
    <t>Other lab Bill</t>
  </si>
  <si>
    <t>Payroll Staff only</t>
  </si>
  <si>
    <t>% e-mails collected</t>
  </si>
</sst>
</file>

<file path=xl/styles.xml><?xml version="1.0" encoding="utf-8"?>
<styleSheet xmlns="http://schemas.openxmlformats.org/spreadsheetml/2006/main">
  <numFmts count="4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0.0"/>
  </numFmts>
  <fonts count="4">
    <font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0"/>
      <name val="Arial"/>
      <family val="2"/>
    </font>
    <font>
      <b/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164" fontId="1" fillId="0" borderId="0" xfId="0" applyNumberFormat="1" applyFont="1"/>
    <xf numFmtId="2" fontId="0" fillId="0" borderId="0" xfId="0" applyNumberFormat="1"/>
    <xf numFmtId="0" fontId="0" fillId="0" borderId="0" xfId="0" applyNumberFormat="1"/>
    <xf numFmtId="165" fontId="0" fillId="0" borderId="0" xfId="0" applyNumberFormat="1"/>
    <xf numFmtId="17" fontId="0" fillId="0" borderId="0" xfId="0" applyNumberFormat="1"/>
    <xf numFmtId="164" fontId="2" fillId="0" borderId="0" xfId="0" applyNumberFormat="1" applyFont="1" applyAlignment="1">
      <alignment horizontal="right"/>
    </xf>
    <xf numFmtId="8" fontId="3" fillId="0" borderId="0" xfId="0" applyNumberFormat="1" applyFont="1"/>
    <xf numFmtId="4" fontId="0" fillId="0" borderId="0" xfId="0" applyNumberFormat="1"/>
    <xf numFmtId="4" fontId="0" fillId="0" borderId="0" xfId="0" applyNumberFormat="1" applyFill="1"/>
    <xf numFmtId="164" fontId="0" fillId="0" borderId="0" xfId="0" applyNumberFormat="1"/>
    <xf numFmtId="4" fontId="1" fillId="0" borderId="0" xfId="0" applyNumberFormat="1" applyFont="1"/>
    <xf numFmtId="0" fontId="1" fillId="0" borderId="0" xfId="0" applyNumberFormat="1" applyFont="1"/>
    <xf numFmtId="2" fontId="1" fillId="0" borderId="0" xfId="0" applyNumberFormat="1" applyFont="1"/>
    <xf numFmtId="6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0"/>
  <sheetViews>
    <sheetView tabSelected="1" workbookViewId="0">
      <selection activeCell="C9" sqref="C9"/>
    </sheetView>
  </sheetViews>
  <sheetFormatPr defaultRowHeight="15"/>
  <cols>
    <col min="1" max="1" width="38" customWidth="1"/>
    <col min="2" max="2" width="12.28515625" customWidth="1"/>
  </cols>
  <sheetData>
    <row r="1" spans="1:3">
      <c r="B1" s="6">
        <v>41287</v>
      </c>
      <c r="C1" t="s">
        <v>50</v>
      </c>
    </row>
    <row r="3" spans="1:3">
      <c r="B3" s="7" t="s">
        <v>49</v>
      </c>
    </row>
    <row r="4" spans="1:3">
      <c r="A4" t="s">
        <v>0</v>
      </c>
      <c r="B4" s="8"/>
    </row>
    <row r="5" spans="1:3">
      <c r="A5" t="s">
        <v>1</v>
      </c>
      <c r="B5" s="8"/>
    </row>
    <row r="6" spans="1:3">
      <c r="A6" t="s">
        <v>2</v>
      </c>
      <c r="B6" s="9"/>
    </row>
    <row r="7" spans="1:3">
      <c r="A7" t="s">
        <v>3</v>
      </c>
      <c r="B7" s="10"/>
    </row>
    <row r="8" spans="1:3">
      <c r="A8" t="s">
        <v>4</v>
      </c>
      <c r="B8" s="9"/>
    </row>
    <row r="9" spans="1:3">
      <c r="A9" t="s">
        <v>5</v>
      </c>
      <c r="B9" s="3" t="e">
        <f>SUM(B8/B13)*100</f>
        <v>#DIV/0!</v>
      </c>
      <c r="C9">
        <v>70</v>
      </c>
    </row>
    <row r="10" spans="1:3">
      <c r="A10" t="s">
        <v>6</v>
      </c>
      <c r="B10" s="9"/>
    </row>
    <row r="11" spans="1:3">
      <c r="A11" t="s">
        <v>7</v>
      </c>
      <c r="B11" s="9"/>
    </row>
    <row r="12" spans="1:3">
      <c r="A12" t="s">
        <v>8</v>
      </c>
      <c r="B12" s="9"/>
    </row>
    <row r="13" spans="1:3">
      <c r="A13" t="s">
        <v>9</v>
      </c>
      <c r="B13" s="9">
        <f>SUM(B10:B12)</f>
        <v>0</v>
      </c>
      <c r="C13">
        <v>400</v>
      </c>
    </row>
    <row r="14" spans="1:3">
      <c r="A14" t="s">
        <v>10</v>
      </c>
      <c r="B14" s="9">
        <f>(B7*12)</f>
        <v>0</v>
      </c>
    </row>
    <row r="15" spans="1:3">
      <c r="A15" t="s">
        <v>11</v>
      </c>
      <c r="B15" s="3" t="e">
        <f>(1-B13/B14)*100</f>
        <v>#DIV/0!</v>
      </c>
      <c r="C15" t="s">
        <v>51</v>
      </c>
    </row>
    <row r="16" spans="1:3">
      <c r="A16" t="s">
        <v>12</v>
      </c>
      <c r="B16" s="11">
        <f>SUM(B4-B17)</f>
        <v>0</v>
      </c>
    </row>
    <row r="17" spans="1:3">
      <c r="A17" t="s">
        <v>13</v>
      </c>
      <c r="B17" s="8"/>
    </row>
    <row r="18" spans="1:3">
      <c r="A18" t="s">
        <v>14</v>
      </c>
      <c r="B18" s="9" t="e">
        <f>(B17/B4)*100</f>
        <v>#DIV/0!</v>
      </c>
      <c r="C18">
        <v>20</v>
      </c>
    </row>
    <row r="19" spans="1:3">
      <c r="B19" s="11"/>
    </row>
    <row r="20" spans="1:3">
      <c r="A20" t="s">
        <v>15</v>
      </c>
      <c r="B20" s="9"/>
    </row>
    <row r="21" spans="1:3">
      <c r="A21" t="s">
        <v>16</v>
      </c>
      <c r="B21" s="9"/>
    </row>
    <row r="22" spans="1:3">
      <c r="A22" t="s">
        <v>17</v>
      </c>
      <c r="B22" s="9"/>
    </row>
    <row r="23" spans="1:3">
      <c r="B23" s="9"/>
    </row>
    <row r="24" spans="1:3">
      <c r="A24" t="s">
        <v>18</v>
      </c>
      <c r="B24" s="9">
        <f>(B7*7)</f>
        <v>0</v>
      </c>
    </row>
    <row r="25" spans="1:3">
      <c r="A25" t="s">
        <v>53</v>
      </c>
    </row>
    <row r="26" spans="1:3">
      <c r="B26" s="11"/>
    </row>
    <row r="27" spans="1:3">
      <c r="A27" t="s">
        <v>19</v>
      </c>
      <c r="B27" s="11" t="e">
        <f>B4/(B10+B11)</f>
        <v>#DIV/0!</v>
      </c>
      <c r="C27">
        <v>400</v>
      </c>
    </row>
    <row r="28" spans="1:3">
      <c r="A28" t="s">
        <v>20</v>
      </c>
      <c r="B28" s="9" t="e">
        <f>(B10+B11)/B24</f>
        <v>#DIV/0!</v>
      </c>
      <c r="C28">
        <v>2.2000000000000002</v>
      </c>
    </row>
    <row r="29" spans="1:3">
      <c r="A29" t="s">
        <v>21</v>
      </c>
      <c r="B29" s="11" t="e">
        <f>B4/B24</f>
        <v>#DIV/0!</v>
      </c>
      <c r="C29">
        <v>600</v>
      </c>
    </row>
    <row r="30" spans="1:3">
      <c r="A30" t="s">
        <v>22</v>
      </c>
      <c r="B30" s="11" t="e">
        <f>B4/B25</f>
        <v>#DIV/0!</v>
      </c>
      <c r="C30" s="15">
        <v>100</v>
      </c>
    </row>
    <row r="31" spans="1:3">
      <c r="B31" s="11"/>
    </row>
    <row r="32" spans="1:3">
      <c r="A32" t="s">
        <v>23</v>
      </c>
      <c r="B32" s="11">
        <v>0</v>
      </c>
    </row>
    <row r="33" spans="1:3">
      <c r="A33" t="s">
        <v>24</v>
      </c>
      <c r="B33" s="11"/>
    </row>
    <row r="34" spans="1:3">
      <c r="A34" t="s">
        <v>54</v>
      </c>
      <c r="B34" s="11"/>
    </row>
    <row r="35" spans="1:3">
      <c r="A35" s="1" t="s">
        <v>25</v>
      </c>
      <c r="B35" s="2">
        <f>SUM(B32:B34)</f>
        <v>0</v>
      </c>
      <c r="C35" s="1"/>
    </row>
    <row r="36" spans="1:3">
      <c r="A36" t="s">
        <v>26</v>
      </c>
      <c r="B36" s="11"/>
    </row>
    <row r="37" spans="1:3">
      <c r="A37" t="s">
        <v>27</v>
      </c>
      <c r="B37" s="11"/>
    </row>
    <row r="38" spans="1:3">
      <c r="A38" s="1" t="s">
        <v>28</v>
      </c>
      <c r="B38" s="2">
        <f>SUM(B36:B37)</f>
        <v>0</v>
      </c>
    </row>
    <row r="39" spans="1:3">
      <c r="A39" t="s">
        <v>29</v>
      </c>
      <c r="B39" s="11"/>
    </row>
    <row r="40" spans="1:3">
      <c r="A40" t="s">
        <v>30</v>
      </c>
      <c r="B40" s="11"/>
    </row>
    <row r="41" spans="1:3">
      <c r="A41" s="1" t="s">
        <v>31</v>
      </c>
      <c r="B41" s="2">
        <f>SUM(B39:B40)</f>
        <v>0</v>
      </c>
      <c r="C41" s="1"/>
    </row>
    <row r="42" spans="1:3">
      <c r="A42" t="s">
        <v>32</v>
      </c>
      <c r="B42" s="11">
        <f>SUM(B34+B38+B41)</f>
        <v>0</v>
      </c>
    </row>
    <row r="43" spans="1:3">
      <c r="A43" s="1" t="s">
        <v>33</v>
      </c>
      <c r="B43" s="12" t="e">
        <f>(B42/B4)*100</f>
        <v>#DIV/0!</v>
      </c>
      <c r="C43" s="1">
        <v>30</v>
      </c>
    </row>
    <row r="44" spans="1:3">
      <c r="A44" s="1" t="s">
        <v>55</v>
      </c>
      <c r="B44" s="12"/>
      <c r="C44" s="1"/>
    </row>
    <row r="45" spans="1:3">
      <c r="A45" s="1" t="s">
        <v>34</v>
      </c>
      <c r="B45" s="12" t="e">
        <f>SUM(B44/B4)*100</f>
        <v>#DIV/0!</v>
      </c>
      <c r="C45" s="1">
        <v>22</v>
      </c>
    </row>
    <row r="46" spans="1:3">
      <c r="A46" t="s">
        <v>56</v>
      </c>
      <c r="B46" s="13"/>
      <c r="C46" s="1">
        <v>80</v>
      </c>
    </row>
    <row r="47" spans="1:3">
      <c r="A47" t="s">
        <v>35</v>
      </c>
      <c r="B47" s="11" t="e">
        <f>SUM(B5/B13)</f>
        <v>#DIV/0!</v>
      </c>
    </row>
    <row r="48" spans="1:3">
      <c r="A48" s="2" t="s">
        <v>36</v>
      </c>
      <c r="B48" s="11" t="e">
        <f>(B5/B21)</f>
        <v>#DIV/0!</v>
      </c>
      <c r="C48" s="11">
        <v>300</v>
      </c>
    </row>
    <row r="49" spans="1:3">
      <c r="A49" s="3" t="s">
        <v>37</v>
      </c>
      <c r="B49" s="14" t="e">
        <f>SUM(B21/B13)</f>
        <v>#DIV/0!</v>
      </c>
      <c r="C49" s="14">
        <v>0.8</v>
      </c>
    </row>
    <row r="50" spans="1:3">
      <c r="A50" t="s">
        <v>38</v>
      </c>
      <c r="B50" s="2" t="e">
        <f>SUM(B38/B22)</f>
        <v>#DIV/0!</v>
      </c>
      <c r="C50" s="1"/>
    </row>
    <row r="51" spans="1:3">
      <c r="A51" t="s">
        <v>39</v>
      </c>
      <c r="B51" s="11" t="e">
        <f>SUM(B41/B20)</f>
        <v>#DIV/0!</v>
      </c>
    </row>
    <row r="52" spans="1:3">
      <c r="A52" t="s">
        <v>40</v>
      </c>
      <c r="B52" s="11" t="e">
        <f>SUM(B35/B21)</f>
        <v>#DIV/0!</v>
      </c>
    </row>
    <row r="53" spans="1:3">
      <c r="A53" s="4" t="s">
        <v>41</v>
      </c>
      <c r="B53" s="4"/>
      <c r="C53" s="4"/>
    </row>
    <row r="54" spans="1:3">
      <c r="A54" s="3" t="s">
        <v>42</v>
      </c>
      <c r="B54" s="3" t="e">
        <f>(B22/B53)</f>
        <v>#DIV/0!</v>
      </c>
      <c r="C54" s="3">
        <v>3.5</v>
      </c>
    </row>
    <row r="55" spans="1:3">
      <c r="A55" s="3" t="s">
        <v>43</v>
      </c>
      <c r="B55" s="3" t="e">
        <f>(1-(B20/B21))*100</f>
        <v>#DIV/0!</v>
      </c>
      <c r="C55" s="3" t="s">
        <v>52</v>
      </c>
    </row>
    <row r="56" spans="1:3">
      <c r="A56" s="3" t="s">
        <v>44</v>
      </c>
      <c r="B56" s="3" t="e">
        <f>(B10/(B11+B10))*100</f>
        <v>#DIV/0!</v>
      </c>
      <c r="C56" s="3">
        <v>40</v>
      </c>
    </row>
    <row r="57" spans="1:3">
      <c r="A57" s="4" t="s">
        <v>45</v>
      </c>
      <c r="B57" s="4"/>
      <c r="C57" s="4"/>
    </row>
    <row r="58" spans="1:3">
      <c r="A58" s="3" t="s">
        <v>46</v>
      </c>
      <c r="B58" s="3" t="e">
        <f>(B11/B57)</f>
        <v>#DIV/0!</v>
      </c>
      <c r="C58" s="3">
        <v>0.6</v>
      </c>
    </row>
    <row r="59" spans="1:3">
      <c r="A59" s="3" t="s">
        <v>47</v>
      </c>
      <c r="B59" s="3" t="e">
        <f>(B25/B24)</f>
        <v>#DIV/0!</v>
      </c>
      <c r="C59" s="3">
        <v>5</v>
      </c>
    </row>
    <row r="60" spans="1:3">
      <c r="A60" s="5" t="s">
        <v>48</v>
      </c>
      <c r="B60" s="5" t="e">
        <f>(B25/B6)</f>
        <v>#DIV/0!</v>
      </c>
      <c r="C60" s="5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Practice Productivity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2013-01-10T16:50:36Z</dcterms:created>
  <dcterms:modified xsi:type="dcterms:W3CDTF">2013-01-10T16:55:42Z</dcterms:modified>
</cp:coreProperties>
</file>